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Toc30615518" localSheetId="0">'Лист1'!$A$8</definedName>
    <definedName name="_Toc30615519" localSheetId="0">'Лист1'!$B$8</definedName>
    <definedName name="_Toc30615520" localSheetId="0">'Лист1'!$C$8</definedName>
    <definedName name="_Toc30615521" localSheetId="0">'Лист1'!$E$8</definedName>
    <definedName name="_Toc30615522" localSheetId="0">'Лист1'!$F$8</definedName>
    <definedName name="_Toc30615523" localSheetId="0">'Лист1'!$G$8</definedName>
    <definedName name="_Toc30615524" localSheetId="0">'Лист1'!$H$8</definedName>
    <definedName name="_Toc30615525" localSheetId="0">'Лист1'!$J$8</definedName>
    <definedName name="_Toc30615526" localSheetId="0">'Лист1'!$K$8</definedName>
    <definedName name="_Toc30615527" localSheetId="0">'Лист1'!$L$8</definedName>
    <definedName name="_Toc30615528" localSheetId="0">'Лист1'!$M$8</definedName>
    <definedName name="_Toc30615529" localSheetId="0">'Лист1'!$O$8</definedName>
    <definedName name="_Toc30615530" localSheetId="0">'Лист1'!$P$8</definedName>
    <definedName name="_Toc30615531" localSheetId="0">'Лист1'!$Q$8</definedName>
    <definedName name="_Toc30615532" localSheetId="0">'Лист1'!$R$8</definedName>
    <definedName name="_Toc30615533" localSheetId="0">'Лист1'!$A$9</definedName>
    <definedName name="_Toc30615534" localSheetId="0">'Лист1'!$B$9</definedName>
    <definedName name="_Toc30615535" localSheetId="0">'Лист1'!$C$9</definedName>
    <definedName name="_Toc30615536" localSheetId="0">'Лист1'!$F$9</definedName>
    <definedName name="_Toc30615537" localSheetId="0">'Лист1'!$G$9</definedName>
    <definedName name="_Toc30615538" localSheetId="0">'Лист1'!$H$9</definedName>
    <definedName name="_Toc30615539" localSheetId="0">'Лист1'!$K$9</definedName>
    <definedName name="_Toc30615540" localSheetId="0">'Лист1'!$L$9</definedName>
    <definedName name="_Toc30615541" localSheetId="0">'Лист1'!$M$9</definedName>
    <definedName name="_Toc30615542" localSheetId="0">'Лист1'!$P$9</definedName>
    <definedName name="_Toc30615543" localSheetId="0">'Лист1'!$Q$9</definedName>
    <definedName name="_Toc30615544" localSheetId="0">'Лист1'!$R$9</definedName>
    <definedName name="_Toc30615545" localSheetId="0">'Лист1'!$A$10</definedName>
    <definedName name="_Toc30615546" localSheetId="0">'Лист1'!$B$10</definedName>
    <definedName name="_Toc30615547" localSheetId="0">'Лист1'!$C$10</definedName>
    <definedName name="_Toc30615548" localSheetId="0">'Лист1'!$G$10</definedName>
    <definedName name="_Toc30615549" localSheetId="0">'Лист1'!$H$10</definedName>
    <definedName name="_Toc30615550" localSheetId="0">'Лист1'!$L$10</definedName>
    <definedName name="_Toc30615551" localSheetId="0">'Лист1'!$M$10</definedName>
    <definedName name="_Toc30615552" localSheetId="0">'Лист1'!$Q$10</definedName>
    <definedName name="_Toc30615553" localSheetId="0">'Лист1'!$R$10</definedName>
    <definedName name="_xlnm.Print_Area" localSheetId="0">'Лист1'!$A$1:$R$36</definedName>
  </definedNames>
  <calcPr fullCalcOnLoad="1"/>
</workbook>
</file>

<file path=xl/sharedStrings.xml><?xml version="1.0" encoding="utf-8"?>
<sst xmlns="http://schemas.openxmlformats.org/spreadsheetml/2006/main" count="88" uniqueCount="33">
  <si>
    <t>Показатель</t>
  </si>
  <si>
    <t>Ед.изм</t>
  </si>
  <si>
    <t>ВН</t>
  </si>
  <si>
    <t>НН</t>
  </si>
  <si>
    <t>Всего</t>
  </si>
  <si>
    <t>1.3.</t>
  </si>
  <si>
    <t>%</t>
  </si>
  <si>
    <t>2.</t>
  </si>
  <si>
    <t>тыс.кВтч</t>
  </si>
  <si>
    <t>Перетоки в смежные сетевые организации</t>
  </si>
  <si>
    <t>Полезный отпуск конечному потребителю</t>
  </si>
  <si>
    <t>4.3.</t>
  </si>
  <si>
    <t>4.4.</t>
  </si>
  <si>
    <t>4.8.</t>
  </si>
  <si>
    <t>Поступление</t>
  </si>
  <si>
    <t>МВт</t>
  </si>
  <si>
    <t>СН1</t>
  </si>
  <si>
    <t>СН2</t>
  </si>
  <si>
    <t>Справочно: Потери согласно приложению 1 к постановлению РЭК от от «31» декабря 2018 года № 780</t>
  </si>
  <si>
    <t xml:space="preserve">Потери                   </t>
  </si>
  <si>
    <t xml:space="preserve">Производственные нужды  ЭСО </t>
  </si>
  <si>
    <t xml:space="preserve"> №
п/п</t>
  </si>
  <si>
    <t>Получено эл.энергии от ЭСО</t>
  </si>
  <si>
    <t>Потери, в т.ч. от:</t>
  </si>
  <si>
    <t xml:space="preserve">Производственные нужды ЭСО </t>
  </si>
  <si>
    <t>Отпуск в смежные сетевые компании</t>
  </si>
  <si>
    <t>Полезный отпуск без производственных нужд ЭСО, в т.ч. потребители:</t>
  </si>
  <si>
    <t>Из сети предыдущего напряжения, в т.ч.:</t>
  </si>
  <si>
    <t>Баланс электрической энергии ООО "ТСО "Сибирь" на 2021 год</t>
  </si>
  <si>
    <t>2021 (план) 1 полугодие</t>
  </si>
  <si>
    <t>2021 (план) 2 полугодие</t>
  </si>
  <si>
    <t>2021 (план)</t>
  </si>
  <si>
    <t>Баланс мощности ООО "ТСО "Сибирь" на 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</si>
</sst>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00"/>
    <numFmt numFmtId="171" formatCode="0.0%"/>
  </numFmts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64" fontId="36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right" vertical="center"/>
    </xf>
    <xf numFmtId="0" fontId="36" fillId="33" borderId="11" xfId="0" applyFont="1" applyFill="1" applyBorder="1" applyAlignment="1">
      <alignment vertical="center"/>
    </xf>
    <xf numFmtId="4" fontId="36" fillId="33" borderId="10" xfId="0" applyNumberFormat="1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14" fontId="36" fillId="33" borderId="13" xfId="0" applyNumberFormat="1" applyFont="1" applyFill="1" applyBorder="1" applyAlignment="1">
      <alignment vertical="center"/>
    </xf>
    <xf numFmtId="16" fontId="36" fillId="33" borderId="13" xfId="0" applyNumberFormat="1" applyFont="1" applyFill="1" applyBorder="1" applyAlignment="1">
      <alignment horizontal="center" vertical="center"/>
    </xf>
    <xf numFmtId="16" fontId="36" fillId="33" borderId="14" xfId="0" applyNumberFormat="1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justify" vertical="center" wrapText="1"/>
    </xf>
    <xf numFmtId="0" fontId="36" fillId="33" borderId="15" xfId="0" applyFont="1" applyFill="1" applyBorder="1" applyAlignment="1">
      <alignment horizontal="justify" vertical="center"/>
    </xf>
    <xf numFmtId="0" fontId="36" fillId="33" borderId="16" xfId="0" applyFont="1" applyFill="1" applyBorder="1" applyAlignment="1">
      <alignment horizontal="justify" vertical="center"/>
    </xf>
    <xf numFmtId="0" fontId="36" fillId="33" borderId="17" xfId="0" applyFont="1" applyFill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6" fillId="0" borderId="15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10" fontId="36" fillId="0" borderId="10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0" fontId="36" fillId="0" borderId="23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10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6" fillId="33" borderId="26" xfId="0" applyFont="1" applyFill="1" applyBorder="1" applyAlignment="1">
      <alignment horizontal="justify" vertical="center"/>
    </xf>
    <xf numFmtId="0" fontId="36" fillId="33" borderId="16" xfId="0" applyFont="1" applyFill="1" applyBorder="1" applyAlignment="1">
      <alignment horizontal="justify" vertical="center"/>
    </xf>
    <xf numFmtId="0" fontId="36" fillId="33" borderId="27" xfId="0" applyFont="1" applyFill="1" applyBorder="1" applyAlignment="1">
      <alignment horizontal="justify" vertical="center"/>
    </xf>
    <xf numFmtId="0" fontId="36" fillId="33" borderId="25" xfId="0" applyFont="1" applyFill="1" applyBorder="1" applyAlignment="1">
      <alignment horizontal="justify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justify" vertical="center"/>
    </xf>
    <xf numFmtId="0" fontId="36" fillId="5" borderId="31" xfId="0" applyFont="1" applyFill="1" applyBorder="1" applyAlignment="1">
      <alignment horizontal="left" vertical="center" wrapText="1"/>
    </xf>
    <xf numFmtId="0" fontId="36" fillId="5" borderId="32" xfId="0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 horizontal="center" vertical="center"/>
    </xf>
    <xf numFmtId="164" fontId="36" fillId="0" borderId="28" xfId="0" applyNumberFormat="1" applyFont="1" applyBorder="1" applyAlignment="1">
      <alignment horizontal="right" vertical="center"/>
    </xf>
    <xf numFmtId="0" fontId="37" fillId="33" borderId="31" xfId="0" applyFont="1" applyFill="1" applyBorder="1" applyAlignment="1">
      <alignment horizontal="justify" vertical="center"/>
    </xf>
    <xf numFmtId="0" fontId="36" fillId="0" borderId="33" xfId="0" applyFont="1" applyBorder="1" applyAlignment="1">
      <alignment horizontal="left" vertical="center"/>
    </xf>
    <xf numFmtId="0" fontId="36" fillId="0" borderId="31" xfId="0" applyFont="1" applyBorder="1" applyAlignment="1">
      <alignment horizontal="center" vertical="center"/>
    </xf>
    <xf numFmtId="0" fontId="36" fillId="33" borderId="31" xfId="0" applyFont="1" applyFill="1" applyBorder="1" applyAlignment="1">
      <alignment horizontal="justify" vertical="center"/>
    </xf>
    <xf numFmtId="0" fontId="36" fillId="5" borderId="31" xfId="0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justify"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0" borderId="29" xfId="0" applyNumberFormat="1" applyFont="1" applyBorder="1" applyAlignment="1">
      <alignment horizontal="right" vertical="center"/>
    </xf>
    <xf numFmtId="164" fontId="36" fillId="0" borderId="35" xfId="0" applyNumberFormat="1" applyFont="1" applyBorder="1" applyAlignment="1">
      <alignment horizontal="right" vertical="center"/>
    </xf>
    <xf numFmtId="10" fontId="36" fillId="5" borderId="36" xfId="55" applyNumberFormat="1" applyFont="1" applyFill="1" applyBorder="1" applyAlignment="1">
      <alignment horizontal="right" vertical="center"/>
    </xf>
    <xf numFmtId="164" fontId="36" fillId="0" borderId="23" xfId="0" applyNumberFormat="1" applyFont="1" applyBorder="1" applyAlignment="1">
      <alignment horizontal="right" vertical="center"/>
    </xf>
    <xf numFmtId="164" fontId="37" fillId="33" borderId="20" xfId="0" applyNumberFormat="1" applyFont="1" applyFill="1" applyBorder="1" applyAlignment="1">
      <alignment horizontal="right" vertical="center"/>
    </xf>
    <xf numFmtId="164" fontId="36" fillId="0" borderId="37" xfId="0" applyNumberFormat="1" applyFont="1" applyBorder="1" applyAlignment="1">
      <alignment horizontal="right" vertical="center"/>
    </xf>
    <xf numFmtId="164" fontId="36" fillId="33" borderId="17" xfId="0" applyNumberFormat="1" applyFont="1" applyFill="1" applyBorder="1" applyAlignment="1">
      <alignment horizontal="right" vertical="center"/>
    </xf>
    <xf numFmtId="164" fontId="36" fillId="33" borderId="11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6" fillId="5" borderId="38" xfId="55" applyNumberFormat="1" applyFont="1" applyFill="1" applyBorder="1" applyAlignment="1">
      <alignment horizontal="right" vertical="center"/>
    </xf>
    <xf numFmtId="164" fontId="36" fillId="5" borderId="39" xfId="55" applyNumberFormat="1" applyFont="1" applyFill="1" applyBorder="1" applyAlignment="1">
      <alignment horizontal="right" vertical="center"/>
    </xf>
    <xf numFmtId="164" fontId="37" fillId="33" borderId="13" xfId="0" applyNumberFormat="1" applyFont="1" applyFill="1" applyBorder="1" applyAlignment="1">
      <alignment horizontal="right" vertical="center"/>
    </xf>
    <xf numFmtId="164" fontId="37" fillId="33" borderId="18" xfId="0" applyNumberFormat="1" applyFont="1" applyFill="1" applyBorder="1" applyAlignment="1">
      <alignment horizontal="right" vertical="center"/>
    </xf>
    <xf numFmtId="164" fontId="37" fillId="33" borderId="40" xfId="0" applyNumberFormat="1" applyFont="1" applyFill="1" applyBorder="1" applyAlignment="1">
      <alignment horizontal="right" vertical="center"/>
    </xf>
    <xf numFmtId="164" fontId="37" fillId="33" borderId="14" xfId="0" applyNumberFormat="1" applyFont="1" applyFill="1" applyBorder="1" applyAlignment="1">
      <alignment horizontal="right" vertical="center"/>
    </xf>
    <xf numFmtId="10" fontId="37" fillId="33" borderId="13" xfId="55" applyNumberFormat="1" applyFont="1" applyFill="1" applyBorder="1" applyAlignment="1">
      <alignment horizontal="right" vertical="center"/>
    </xf>
    <xf numFmtId="10" fontId="37" fillId="33" borderId="10" xfId="55" applyNumberFormat="1" applyFont="1" applyFill="1" applyBorder="1" applyAlignment="1">
      <alignment horizontal="right" vertical="center"/>
    </xf>
    <xf numFmtId="10" fontId="37" fillId="33" borderId="23" xfId="55" applyNumberFormat="1" applyFont="1" applyFill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23" xfId="0" applyNumberFormat="1" applyFont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164" fontId="36" fillId="0" borderId="29" xfId="0" applyNumberFormat="1" applyFont="1" applyBorder="1" applyAlignment="1">
      <alignment horizontal="center" vertical="center" wrapText="1"/>
    </xf>
    <xf numFmtId="164" fontId="36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4"/>
  <sheetViews>
    <sheetView tabSelected="1" zoomScalePageLayoutView="0" workbookViewId="0" topLeftCell="A3">
      <selection activeCell="S20" sqref="S20"/>
    </sheetView>
  </sheetViews>
  <sheetFormatPr defaultColWidth="9.140625" defaultRowHeight="15"/>
  <cols>
    <col min="1" max="1" width="9.7109375" style="0" customWidth="1"/>
    <col min="2" max="2" width="36.7109375" style="0" customWidth="1"/>
    <col min="3" max="3" width="9.57421875" style="0" bestFit="1" customWidth="1"/>
    <col min="4" max="5" width="10.00390625" style="0" bestFit="1" customWidth="1"/>
    <col min="6" max="6" width="11.140625" style="0" bestFit="1" customWidth="1"/>
    <col min="7" max="7" width="10.00390625" style="0" bestFit="1" customWidth="1"/>
    <col min="8" max="8" width="11.140625" style="0" bestFit="1" customWidth="1"/>
    <col min="9" max="10" width="10.00390625" style="0" bestFit="1" customWidth="1"/>
    <col min="11" max="11" width="11.140625" style="0" bestFit="1" customWidth="1"/>
    <col min="12" max="12" width="10.00390625" style="0" bestFit="1" customWidth="1"/>
    <col min="13" max="14" width="11.140625" style="0" bestFit="1" customWidth="1"/>
    <col min="15" max="15" width="10.00390625" style="0" bestFit="1" customWidth="1"/>
    <col min="16" max="16" width="11.140625" style="0" bestFit="1" customWidth="1"/>
    <col min="17" max="17" width="10.00390625" style="0" bestFit="1" customWidth="1"/>
    <col min="18" max="18" width="11.140625" style="0" bestFit="1" customWidth="1"/>
  </cols>
  <sheetData>
    <row r="2" spans="1:18" ht="15.7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ht="15.75" thickBot="1"/>
    <row r="4" spans="1:18" ht="15" customHeight="1">
      <c r="A4" s="37" t="s">
        <v>21</v>
      </c>
      <c r="B4" s="40" t="s">
        <v>0</v>
      </c>
      <c r="C4" s="42" t="s">
        <v>1</v>
      </c>
      <c r="D4" s="44" t="s">
        <v>29</v>
      </c>
      <c r="E4" s="45"/>
      <c r="F4" s="45"/>
      <c r="G4" s="45"/>
      <c r="H4" s="46"/>
      <c r="I4" s="44" t="s">
        <v>30</v>
      </c>
      <c r="J4" s="45"/>
      <c r="K4" s="45"/>
      <c r="L4" s="45"/>
      <c r="M4" s="46"/>
      <c r="N4" s="47" t="s">
        <v>31</v>
      </c>
      <c r="O4" s="45"/>
      <c r="P4" s="45"/>
      <c r="Q4" s="45"/>
      <c r="R4" s="46"/>
    </row>
    <row r="5" spans="1:18" ht="15.75" thickBot="1">
      <c r="A5" s="38"/>
      <c r="B5" s="41"/>
      <c r="C5" s="43"/>
      <c r="D5" s="16" t="s">
        <v>2</v>
      </c>
      <c r="E5" s="17" t="s">
        <v>16</v>
      </c>
      <c r="F5" s="17" t="s">
        <v>17</v>
      </c>
      <c r="G5" s="17" t="s">
        <v>3</v>
      </c>
      <c r="H5" s="18" t="s">
        <v>4</v>
      </c>
      <c r="I5" s="16" t="s">
        <v>2</v>
      </c>
      <c r="J5" s="17" t="s">
        <v>16</v>
      </c>
      <c r="K5" s="17" t="s">
        <v>17</v>
      </c>
      <c r="L5" s="17" t="s">
        <v>3</v>
      </c>
      <c r="M5" s="18" t="s">
        <v>4</v>
      </c>
      <c r="N5" s="19" t="s">
        <v>2</v>
      </c>
      <c r="O5" s="17" t="s">
        <v>16</v>
      </c>
      <c r="P5" s="17" t="s">
        <v>17</v>
      </c>
      <c r="Q5" s="17" t="s">
        <v>3</v>
      </c>
      <c r="R5" s="18" t="s">
        <v>4</v>
      </c>
    </row>
    <row r="6" spans="1:18" ht="15">
      <c r="A6" s="14">
        <v>1</v>
      </c>
      <c r="B6" s="15" t="s">
        <v>22</v>
      </c>
      <c r="C6" s="55" t="s">
        <v>8</v>
      </c>
      <c r="D6" s="60">
        <v>4722.692</v>
      </c>
      <c r="E6" s="53">
        <v>4325.343</v>
      </c>
      <c r="F6" s="53">
        <v>41084.383</v>
      </c>
      <c r="G6" s="53">
        <v>0</v>
      </c>
      <c r="H6" s="61">
        <f>SUM(D6:G6)</f>
        <v>50132.418000000005</v>
      </c>
      <c r="I6" s="60">
        <v>4830.196</v>
      </c>
      <c r="J6" s="53">
        <v>3761.33</v>
      </c>
      <c r="K6" s="53">
        <v>42328.206</v>
      </c>
      <c r="L6" s="53">
        <v>0</v>
      </c>
      <c r="M6" s="61">
        <f>SUM(I6:L6)</f>
        <v>50919.731999999996</v>
      </c>
      <c r="N6" s="60">
        <f>D6+I6</f>
        <v>9552.887999999999</v>
      </c>
      <c r="O6" s="53">
        <f>E6+J6</f>
        <v>8086.673</v>
      </c>
      <c r="P6" s="53">
        <f>F6+K6</f>
        <v>83412.589</v>
      </c>
      <c r="Q6" s="53">
        <f>G6+L6</f>
        <v>0</v>
      </c>
      <c r="R6" s="61">
        <f>SUM(N6:Q6)</f>
        <v>101052.15000000001</v>
      </c>
    </row>
    <row r="7" spans="1:18" ht="15">
      <c r="A7" s="6" t="s">
        <v>5</v>
      </c>
      <c r="B7" s="21" t="s">
        <v>27</v>
      </c>
      <c r="C7" s="56"/>
      <c r="D7" s="80">
        <f>SUM(D8:D10)</f>
        <v>0</v>
      </c>
      <c r="E7" s="2">
        <f>SUM(E8:E10)</f>
        <v>0</v>
      </c>
      <c r="F7" s="2">
        <f>SUM(F8:F10)</f>
        <v>9010.379</v>
      </c>
      <c r="G7" s="2">
        <f>SUM(G8:G10)</f>
        <v>1078.2370000000155</v>
      </c>
      <c r="H7" s="62"/>
      <c r="I7" s="80">
        <f>SUM(I8:I10)</f>
        <v>0</v>
      </c>
      <c r="J7" s="2">
        <f>SUM(J8:J10)</f>
        <v>0</v>
      </c>
      <c r="K7" s="2">
        <f>SUM(K8:K10)</f>
        <v>8541.326000000001</v>
      </c>
      <c r="L7" s="2">
        <f>SUM(L8:L10)</f>
        <v>1230.5694999999978</v>
      </c>
      <c r="M7" s="62"/>
      <c r="N7" s="80">
        <f>SUM(N8:N10)</f>
        <v>0</v>
      </c>
      <c r="O7" s="2">
        <f>SUM(O8:O10)</f>
        <v>0</v>
      </c>
      <c r="P7" s="2">
        <f>SUM(P8:P10)</f>
        <v>17551.704999999998</v>
      </c>
      <c r="Q7" s="2">
        <f>SUM(Q8:Q10)</f>
        <v>2308.806500000017</v>
      </c>
      <c r="R7" s="62"/>
    </row>
    <row r="8" spans="1:18" ht="15">
      <c r="A8" s="7"/>
      <c r="B8" s="10" t="s">
        <v>2</v>
      </c>
      <c r="C8" s="57" t="s">
        <v>8</v>
      </c>
      <c r="D8" s="67"/>
      <c r="E8" s="2">
        <v>0</v>
      </c>
      <c r="F8" s="2">
        <f>D6-D15-D16+D7</f>
        <v>4685.036</v>
      </c>
      <c r="G8" s="2">
        <v>0</v>
      </c>
      <c r="H8" s="62">
        <f>SUM(D8:G8)</f>
        <v>4685.036</v>
      </c>
      <c r="I8" s="67"/>
      <c r="J8" s="2">
        <v>0</v>
      </c>
      <c r="K8" s="2">
        <f>I6-I15-I16+I7</f>
        <v>4779.996</v>
      </c>
      <c r="L8" s="2">
        <v>0</v>
      </c>
      <c r="M8" s="62">
        <f>SUM(I8:L8)</f>
        <v>4779.996</v>
      </c>
      <c r="N8" s="67"/>
      <c r="O8" s="2">
        <v>0</v>
      </c>
      <c r="P8" s="2">
        <f>N6-N15-N16+N7</f>
        <v>9465.032</v>
      </c>
      <c r="Q8" s="2">
        <v>0</v>
      </c>
      <c r="R8" s="62">
        <f>SUM(N8:Q8)</f>
        <v>9465.032</v>
      </c>
    </row>
    <row r="9" spans="1:18" ht="15">
      <c r="A9" s="7"/>
      <c r="B9" s="10" t="s">
        <v>16</v>
      </c>
      <c r="C9" s="57" t="s">
        <v>8</v>
      </c>
      <c r="D9" s="67"/>
      <c r="E9" s="68"/>
      <c r="F9" s="69">
        <f>E6-E13-E14-E15-E16+E7</f>
        <v>4325.343</v>
      </c>
      <c r="G9" s="2">
        <v>0</v>
      </c>
      <c r="H9" s="62">
        <f>SUM(D9:G9)</f>
        <v>4325.343</v>
      </c>
      <c r="I9" s="67"/>
      <c r="J9" s="68"/>
      <c r="K9" s="69">
        <f>J6-J13-J14-J15-J16+J7</f>
        <v>3761.33</v>
      </c>
      <c r="L9" s="2">
        <v>0</v>
      </c>
      <c r="M9" s="62">
        <f>SUM(I9:L9)</f>
        <v>3761.33</v>
      </c>
      <c r="N9" s="67"/>
      <c r="O9" s="68"/>
      <c r="P9" s="69">
        <f>O6-O13-O14-O15-O16+O7</f>
        <v>8086.673</v>
      </c>
      <c r="Q9" s="2">
        <v>0</v>
      </c>
      <c r="R9" s="62">
        <f>SUM(N9:Q9)</f>
        <v>8086.673</v>
      </c>
    </row>
    <row r="10" spans="1:18" ht="15">
      <c r="A10" s="7"/>
      <c r="B10" s="10" t="s">
        <v>17</v>
      </c>
      <c r="C10" s="57" t="s">
        <v>8</v>
      </c>
      <c r="D10" s="67"/>
      <c r="E10" s="68"/>
      <c r="F10" s="68"/>
      <c r="G10" s="70">
        <f>F6-F13-F14-F15-F16+F7</f>
        <v>1078.2370000000155</v>
      </c>
      <c r="H10" s="62">
        <f>SUM(D10:G10)</f>
        <v>1078.2370000000155</v>
      </c>
      <c r="I10" s="67"/>
      <c r="J10" s="68"/>
      <c r="K10" s="68"/>
      <c r="L10" s="70">
        <f>K6-K13-K14-K15-K16+K7</f>
        <v>1230.5694999999978</v>
      </c>
      <c r="M10" s="62">
        <f>SUM(I10:L10)</f>
        <v>1230.5694999999978</v>
      </c>
      <c r="N10" s="67"/>
      <c r="O10" s="68"/>
      <c r="P10" s="68"/>
      <c r="Q10" s="70">
        <f>P6-P13-P14-P15-P16+P7</f>
        <v>2308.806500000017</v>
      </c>
      <c r="R10" s="62">
        <f>SUM(N10:Q10)</f>
        <v>2308.806500000017</v>
      </c>
    </row>
    <row r="11" spans="1:18" s="20" customFormat="1" ht="32.25" customHeight="1">
      <c r="A11" s="50" t="s">
        <v>18</v>
      </c>
      <c r="B11" s="51"/>
      <c r="C11" s="58" t="s">
        <v>6</v>
      </c>
      <c r="D11" s="71"/>
      <c r="E11" s="72"/>
      <c r="F11" s="72"/>
      <c r="G11" s="72"/>
      <c r="H11" s="63">
        <v>0.0537</v>
      </c>
      <c r="I11" s="71"/>
      <c r="J11" s="72"/>
      <c r="K11" s="72"/>
      <c r="L11" s="72"/>
      <c r="M11" s="63">
        <v>0.0537</v>
      </c>
      <c r="N11" s="71"/>
      <c r="O11" s="72"/>
      <c r="P11" s="72"/>
      <c r="Q11" s="72"/>
      <c r="R11" s="63">
        <v>0.0537</v>
      </c>
    </row>
    <row r="12" spans="1:18" ht="15">
      <c r="A12" s="48" t="s">
        <v>7</v>
      </c>
      <c r="B12" s="49" t="s">
        <v>19</v>
      </c>
      <c r="C12" s="54" t="s">
        <v>6</v>
      </c>
      <c r="D12" s="77">
        <f>D13/(D6+D7)</f>
        <v>0</v>
      </c>
      <c r="E12" s="78">
        <f>E13/(E6+E7)</f>
        <v>0</v>
      </c>
      <c r="F12" s="78">
        <f>F13/(F6+F7)</f>
        <v>0.05247053574184063</v>
      </c>
      <c r="G12" s="78">
        <f>G13/(G6+G7)</f>
        <v>0.05899630600693455</v>
      </c>
      <c r="H12" s="79">
        <f>H13/(H6+H7)</f>
        <v>0.053700003059896285</v>
      </c>
      <c r="I12" s="77">
        <f>I13/(I6+I7)</f>
        <v>0</v>
      </c>
      <c r="J12" s="78">
        <f>J13/(J6+J7)</f>
        <v>0</v>
      </c>
      <c r="K12" s="78">
        <f>K13/(K6+K7)</f>
        <v>0.05245424707268783</v>
      </c>
      <c r="L12" s="78">
        <f>L13/(L6+L7)</f>
        <v>0.05368815008010528</v>
      </c>
      <c r="M12" s="79">
        <f>M13/(M6+M7)</f>
        <v>0.05370000769053537</v>
      </c>
      <c r="N12" s="77">
        <v>0</v>
      </c>
      <c r="O12" s="78">
        <v>0</v>
      </c>
      <c r="P12" s="78">
        <v>0.0521</v>
      </c>
      <c r="Q12" s="78">
        <v>0.0619</v>
      </c>
      <c r="R12" s="79">
        <v>0.0537</v>
      </c>
    </row>
    <row r="13" spans="1:18" ht="15">
      <c r="A13" s="48"/>
      <c r="B13" s="49"/>
      <c r="C13" s="54" t="s">
        <v>8</v>
      </c>
      <c r="D13" s="73">
        <v>0</v>
      </c>
      <c r="E13" s="70">
        <v>0</v>
      </c>
      <c r="F13" s="70">
        <v>2628.499</v>
      </c>
      <c r="G13" s="70">
        <v>63.612</v>
      </c>
      <c r="H13" s="64">
        <f>SUM(D13:G13)</f>
        <v>2692.111</v>
      </c>
      <c r="I13" s="73">
        <v>0</v>
      </c>
      <c r="J13" s="70">
        <v>0</v>
      </c>
      <c r="K13" s="70">
        <v>2668.323</v>
      </c>
      <c r="L13" s="70">
        <v>66.067</v>
      </c>
      <c r="M13" s="64">
        <f>SUM(I13:L13)</f>
        <v>2734.39</v>
      </c>
      <c r="N13" s="73">
        <f>D13+I13</f>
        <v>0</v>
      </c>
      <c r="O13" s="70">
        <f>E13+J13</f>
        <v>0</v>
      </c>
      <c r="P13" s="70">
        <f>F13+K13</f>
        <v>5296.822</v>
      </c>
      <c r="Q13" s="70">
        <f>G13+L13</f>
        <v>129.679</v>
      </c>
      <c r="R13" s="64">
        <v>5156.283</v>
      </c>
    </row>
    <row r="14" spans="1:18" ht="15">
      <c r="A14" s="8" t="s">
        <v>11</v>
      </c>
      <c r="B14" s="11" t="s">
        <v>20</v>
      </c>
      <c r="C14" s="57" t="s">
        <v>8</v>
      </c>
      <c r="D14" s="74">
        <v>0</v>
      </c>
      <c r="E14" s="75">
        <v>0</v>
      </c>
      <c r="F14" s="75">
        <v>0</v>
      </c>
      <c r="G14" s="75">
        <v>0</v>
      </c>
      <c r="H14" s="62">
        <f>SUM(D14:G14)</f>
        <v>0</v>
      </c>
      <c r="I14" s="74">
        <v>0</v>
      </c>
      <c r="J14" s="75">
        <v>0</v>
      </c>
      <c r="K14" s="75">
        <v>0</v>
      </c>
      <c r="L14" s="75">
        <v>0</v>
      </c>
      <c r="M14" s="62">
        <f>SUM(I14:L14)</f>
        <v>0</v>
      </c>
      <c r="N14" s="74">
        <f>D14+I14</f>
        <v>0</v>
      </c>
      <c r="O14" s="75">
        <f>E14+J14</f>
        <v>0</v>
      </c>
      <c r="P14" s="75">
        <f>F14+K14</f>
        <v>0</v>
      </c>
      <c r="Q14" s="75">
        <f>G14+L14</f>
        <v>0</v>
      </c>
      <c r="R14" s="62">
        <v>0</v>
      </c>
    </row>
    <row r="15" spans="1:18" ht="15" customHeight="1">
      <c r="A15" s="8" t="s">
        <v>12</v>
      </c>
      <c r="B15" s="11" t="s">
        <v>9</v>
      </c>
      <c r="C15" s="57" t="s">
        <v>8</v>
      </c>
      <c r="D15" s="73">
        <v>37.656</v>
      </c>
      <c r="E15" s="70">
        <v>0</v>
      </c>
      <c r="F15" s="70">
        <v>2545.49</v>
      </c>
      <c r="G15" s="70">
        <v>0</v>
      </c>
      <c r="H15" s="62">
        <f>SUM(D15:G15)</f>
        <v>2583.1459999999997</v>
      </c>
      <c r="I15" s="73">
        <v>50.2</v>
      </c>
      <c r="J15" s="70">
        <v>0</v>
      </c>
      <c r="K15" s="70">
        <v>2140.914</v>
      </c>
      <c r="L15" s="70">
        <v>0</v>
      </c>
      <c r="M15" s="62">
        <f>SUM(I15:L15)</f>
        <v>2191.114</v>
      </c>
      <c r="N15" s="73">
        <f>D15+I15</f>
        <v>87.856</v>
      </c>
      <c r="O15" s="70">
        <f>E15+J15</f>
        <v>0</v>
      </c>
      <c r="P15" s="70">
        <f>F15+K15</f>
        <v>4686.404</v>
      </c>
      <c r="Q15" s="70">
        <f>G15+L15</f>
        <v>0</v>
      </c>
      <c r="R15" s="62">
        <v>5363.688</v>
      </c>
    </row>
    <row r="16" spans="1:18" ht="15" customHeight="1" thickBot="1">
      <c r="A16" s="9" t="s">
        <v>13</v>
      </c>
      <c r="B16" s="12" t="s">
        <v>10</v>
      </c>
      <c r="C16" s="59" t="s">
        <v>8</v>
      </c>
      <c r="D16" s="76">
        <v>0</v>
      </c>
      <c r="E16" s="65">
        <v>0</v>
      </c>
      <c r="F16" s="65">
        <v>43842.53599999999</v>
      </c>
      <c r="G16" s="65">
        <v>1014.6249999999999</v>
      </c>
      <c r="H16" s="66">
        <f>SUM(D16:G16)</f>
        <v>44857.16099999999</v>
      </c>
      <c r="I16" s="76">
        <v>0</v>
      </c>
      <c r="J16" s="65">
        <v>0</v>
      </c>
      <c r="K16" s="65">
        <v>44829.72550000001</v>
      </c>
      <c r="L16" s="65">
        <v>1164.503</v>
      </c>
      <c r="M16" s="66">
        <f>SUM(I16:L16)</f>
        <v>45994.228500000005</v>
      </c>
      <c r="N16" s="76">
        <f>D16+I16</f>
        <v>0</v>
      </c>
      <c r="O16" s="65">
        <f>E16+J16</f>
        <v>0</v>
      </c>
      <c r="P16" s="65">
        <f>F16+K16</f>
        <v>88672.2615</v>
      </c>
      <c r="Q16" s="65">
        <f>G16+L16</f>
        <v>2179.1279999999997</v>
      </c>
      <c r="R16" s="66">
        <v>85500.152</v>
      </c>
    </row>
    <row r="18" ht="15">
      <c r="G18" s="52"/>
    </row>
    <row r="21" spans="1:18" ht="15.75">
      <c r="A21" s="39" t="s">
        <v>32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ht="15.75" thickBot="1"/>
    <row r="23" spans="1:18" ht="15" customHeight="1">
      <c r="A23" s="37" t="s">
        <v>21</v>
      </c>
      <c r="B23" s="40" t="s">
        <v>0</v>
      </c>
      <c r="C23" s="42" t="s">
        <v>1</v>
      </c>
      <c r="D23" s="44" t="s">
        <v>29</v>
      </c>
      <c r="E23" s="45"/>
      <c r="F23" s="45"/>
      <c r="G23" s="45"/>
      <c r="H23" s="46"/>
      <c r="I23" s="44" t="s">
        <v>30</v>
      </c>
      <c r="J23" s="45"/>
      <c r="K23" s="45"/>
      <c r="L23" s="45"/>
      <c r="M23" s="46"/>
      <c r="N23" s="47" t="s">
        <v>31</v>
      </c>
      <c r="O23" s="45"/>
      <c r="P23" s="45"/>
      <c r="Q23" s="45"/>
      <c r="R23" s="46"/>
    </row>
    <row r="24" spans="1:18" ht="15.75" thickBot="1">
      <c r="A24" s="38"/>
      <c r="B24" s="41"/>
      <c r="C24" s="43"/>
      <c r="D24" s="16" t="s">
        <v>2</v>
      </c>
      <c r="E24" s="17" t="s">
        <v>16</v>
      </c>
      <c r="F24" s="17" t="s">
        <v>17</v>
      </c>
      <c r="G24" s="17" t="s">
        <v>3</v>
      </c>
      <c r="H24" s="18" t="s">
        <v>4</v>
      </c>
      <c r="I24" s="16" t="s">
        <v>2</v>
      </c>
      <c r="J24" s="17" t="s">
        <v>16</v>
      </c>
      <c r="K24" s="17" t="s">
        <v>17</v>
      </c>
      <c r="L24" s="17" t="s">
        <v>3</v>
      </c>
      <c r="M24" s="18" t="s">
        <v>4</v>
      </c>
      <c r="N24" s="19" t="s">
        <v>2</v>
      </c>
      <c r="O24" s="17" t="s">
        <v>16</v>
      </c>
      <c r="P24" s="17" t="s">
        <v>17</v>
      </c>
      <c r="Q24" s="17" t="s">
        <v>3</v>
      </c>
      <c r="R24" s="18" t="s">
        <v>4</v>
      </c>
    </row>
    <row r="25" spans="1:18" ht="15">
      <c r="A25" s="24">
        <v>1</v>
      </c>
      <c r="B25" s="30" t="s">
        <v>14</v>
      </c>
      <c r="C25" s="32" t="s">
        <v>15</v>
      </c>
      <c r="D25" s="5">
        <v>1.281</v>
      </c>
      <c r="E25" s="82">
        <v>1.232</v>
      </c>
      <c r="F25" s="82">
        <v>11.193</v>
      </c>
      <c r="G25" s="82">
        <v>0</v>
      </c>
      <c r="H25" s="83">
        <f>SUM(D25:G25)</f>
        <v>13.706</v>
      </c>
      <c r="I25" s="5">
        <v>1.286</v>
      </c>
      <c r="J25" s="82">
        <v>1.049</v>
      </c>
      <c r="K25" s="82">
        <v>11.357</v>
      </c>
      <c r="L25" s="82">
        <v>0</v>
      </c>
      <c r="M25" s="83">
        <f>SUM(I25:L25)</f>
        <v>13.692</v>
      </c>
      <c r="N25" s="5">
        <f>(D25+I25)/2</f>
        <v>1.2835</v>
      </c>
      <c r="O25" s="82">
        <f>(E25+J25)/2</f>
        <v>1.1404999999999998</v>
      </c>
      <c r="P25" s="82">
        <f>(F25+K25)/2</f>
        <v>11.274999999999999</v>
      </c>
      <c r="Q25" s="82">
        <f>(G25+L25)/2</f>
        <v>0</v>
      </c>
      <c r="R25" s="83">
        <f>SUM(N25:Q25)</f>
        <v>13.698999999999998</v>
      </c>
    </row>
    <row r="26" spans="1:18" ht="15">
      <c r="A26" s="24">
        <v>2</v>
      </c>
      <c r="B26" s="30" t="s">
        <v>27</v>
      </c>
      <c r="C26" s="32" t="s">
        <v>15</v>
      </c>
      <c r="D26" s="13"/>
      <c r="E26" s="22">
        <f>SUM(E27:E29)</f>
        <v>0</v>
      </c>
      <c r="F26" s="22">
        <f>SUM(F27:F29)</f>
        <v>2.513</v>
      </c>
      <c r="G26" s="22">
        <f>SUM(G27:G29)</f>
        <v>0.3229999999999986</v>
      </c>
      <c r="H26" s="25"/>
      <c r="I26" s="13"/>
      <c r="J26" s="22">
        <f>SUM(J27:J29)</f>
        <v>0</v>
      </c>
      <c r="K26" s="22">
        <f>SUM(K27:K29)</f>
        <v>2.335</v>
      </c>
      <c r="L26" s="22">
        <f>SUM(L27:L29)</f>
        <v>0.35800000000000054</v>
      </c>
      <c r="M26" s="25"/>
      <c r="N26" s="13"/>
      <c r="O26" s="22">
        <f>SUM(O27:O29)</f>
        <v>0</v>
      </c>
      <c r="P26" s="22">
        <f>SUM(P27:P29)</f>
        <v>2.424</v>
      </c>
      <c r="Q26" s="22">
        <f>SUM(Q27:Q29)</f>
        <v>0.3404999999999969</v>
      </c>
      <c r="R26" s="25"/>
    </row>
    <row r="27" spans="1:18" ht="15">
      <c r="A27" s="24"/>
      <c r="B27" s="30" t="s">
        <v>2</v>
      </c>
      <c r="C27" s="32" t="s">
        <v>15</v>
      </c>
      <c r="D27" s="13"/>
      <c r="E27" s="1">
        <v>0</v>
      </c>
      <c r="F27" s="2">
        <f>D25</f>
        <v>1.281</v>
      </c>
      <c r="G27" s="22">
        <v>0</v>
      </c>
      <c r="H27" s="81">
        <f>SUM(D27:G27)</f>
        <v>1.281</v>
      </c>
      <c r="I27" s="13"/>
      <c r="J27" s="1">
        <v>0</v>
      </c>
      <c r="K27" s="2">
        <f>I25</f>
        <v>1.286</v>
      </c>
      <c r="L27" s="22">
        <v>0</v>
      </c>
      <c r="M27" s="81">
        <f>SUM(I27:L27)</f>
        <v>1.286</v>
      </c>
      <c r="N27" s="13"/>
      <c r="O27" s="1">
        <v>0</v>
      </c>
      <c r="P27" s="2">
        <f>N25</f>
        <v>1.2835</v>
      </c>
      <c r="Q27" s="22">
        <v>0</v>
      </c>
      <c r="R27" s="81">
        <f>SUM(N27:Q27)</f>
        <v>1.2835</v>
      </c>
    </row>
    <row r="28" spans="1:18" ht="15">
      <c r="A28" s="24"/>
      <c r="B28" s="30" t="s">
        <v>16</v>
      </c>
      <c r="C28" s="32" t="s">
        <v>15</v>
      </c>
      <c r="D28" s="13"/>
      <c r="E28" s="3"/>
      <c r="F28" s="4">
        <f>E25</f>
        <v>1.232</v>
      </c>
      <c r="G28" s="22">
        <v>0</v>
      </c>
      <c r="H28" s="81">
        <f>SUM(D28:G28)</f>
        <v>1.232</v>
      </c>
      <c r="I28" s="13"/>
      <c r="J28" s="3"/>
      <c r="K28" s="4">
        <f>J25</f>
        <v>1.049</v>
      </c>
      <c r="L28" s="22">
        <v>0</v>
      </c>
      <c r="M28" s="81">
        <f>SUM(I28:L28)</f>
        <v>1.049</v>
      </c>
      <c r="N28" s="13"/>
      <c r="O28" s="3"/>
      <c r="P28" s="4">
        <f>O25</f>
        <v>1.1404999999999998</v>
      </c>
      <c r="Q28" s="22">
        <v>0</v>
      </c>
      <c r="R28" s="81">
        <f>SUM(N28:Q28)</f>
        <v>1.1404999999999998</v>
      </c>
    </row>
    <row r="29" spans="1:18" ht="15">
      <c r="A29" s="24"/>
      <c r="B29" s="30" t="s">
        <v>17</v>
      </c>
      <c r="C29" s="32" t="s">
        <v>15</v>
      </c>
      <c r="D29" s="13"/>
      <c r="E29" s="3"/>
      <c r="F29" s="3"/>
      <c r="G29" s="22">
        <f>F25+F26-F31-F33-F34</f>
        <v>0.3229999999999986</v>
      </c>
      <c r="H29" s="81">
        <f>SUM(D29:G29)</f>
        <v>0.3229999999999986</v>
      </c>
      <c r="I29" s="13"/>
      <c r="J29" s="3"/>
      <c r="K29" s="3"/>
      <c r="L29" s="22">
        <f>K25+K26-K31-K33-K34</f>
        <v>0.35800000000000054</v>
      </c>
      <c r="M29" s="81">
        <f>SUM(I29:L29)</f>
        <v>0.35800000000000054</v>
      </c>
      <c r="N29" s="13"/>
      <c r="O29" s="3"/>
      <c r="P29" s="3"/>
      <c r="Q29" s="22">
        <f>P25+P26-P31-P33-P34</f>
        <v>0.3404999999999969</v>
      </c>
      <c r="R29" s="81">
        <f>SUM(N29:Q29)</f>
        <v>0.3404999999999969</v>
      </c>
    </row>
    <row r="30" spans="1:18" ht="15">
      <c r="A30" s="35">
        <v>4</v>
      </c>
      <c r="B30" s="36" t="s">
        <v>23</v>
      </c>
      <c r="C30" s="32" t="s">
        <v>6</v>
      </c>
      <c r="D30" s="34">
        <f>D31/(D25+D26)</f>
        <v>0</v>
      </c>
      <c r="E30" s="23">
        <f>E31/(E25+E26)</f>
        <v>0</v>
      </c>
      <c r="F30" s="23">
        <f>F31/(F25+F26)</f>
        <v>0.05844155844155845</v>
      </c>
      <c r="G30" s="23">
        <f>G31/(G25+G26)</f>
        <v>0.06191950464396311</v>
      </c>
      <c r="H30" s="27">
        <f>H31/(H25+H26)</f>
        <v>0.059900773383919456</v>
      </c>
      <c r="I30" s="34">
        <f>I31/(I25+I26)</f>
        <v>0</v>
      </c>
      <c r="J30" s="23">
        <f>J31/(J25+J26)</f>
        <v>0</v>
      </c>
      <c r="K30" s="23">
        <f>K31/(K25+K26)</f>
        <v>0.04710780017528484</v>
      </c>
      <c r="L30" s="23">
        <f>L31/(L25+L26)</f>
        <v>0.04469273743016753</v>
      </c>
      <c r="M30" s="27">
        <f>M31/(M25+M26)</f>
        <v>0.04827636576102834</v>
      </c>
      <c r="N30" s="34">
        <f>N31/(N25+N26)</f>
        <v>0</v>
      </c>
      <c r="O30" s="23">
        <f>O31/(O25+O26)</f>
        <v>0</v>
      </c>
      <c r="P30" s="23">
        <f>P31/(P25+P26)</f>
        <v>0.052777575005474864</v>
      </c>
      <c r="Q30" s="23">
        <f>Q31/(Q25+Q26)</f>
        <v>0.052863436123348505</v>
      </c>
      <c r="R30" s="27">
        <f>R31/(R25+R26)</f>
        <v>0.05409153952843275</v>
      </c>
    </row>
    <row r="31" spans="1:18" ht="15">
      <c r="A31" s="35"/>
      <c r="B31" s="36"/>
      <c r="C31" s="32" t="s">
        <v>15</v>
      </c>
      <c r="D31" s="26"/>
      <c r="E31" s="22"/>
      <c r="F31" s="22">
        <v>0.801</v>
      </c>
      <c r="G31" s="22">
        <v>0.02</v>
      </c>
      <c r="H31" s="81">
        <f>SUM(D31:G31)</f>
        <v>0.8210000000000001</v>
      </c>
      <c r="I31" s="26"/>
      <c r="J31" s="22"/>
      <c r="K31" s="22">
        <v>0.645</v>
      </c>
      <c r="L31" s="22">
        <v>0.016</v>
      </c>
      <c r="M31" s="81">
        <f>SUM(I31:L31)</f>
        <v>0.661</v>
      </c>
      <c r="N31" s="26">
        <f>(D31+I31)/2</f>
        <v>0</v>
      </c>
      <c r="O31" s="22">
        <f>(E31+J31)/2</f>
        <v>0</v>
      </c>
      <c r="P31" s="22">
        <f>(F31+K31)/2</f>
        <v>0.7230000000000001</v>
      </c>
      <c r="Q31" s="22">
        <f>(G31+L31)/2</f>
        <v>0.018000000000000002</v>
      </c>
      <c r="R31" s="81">
        <f>SUM(N31:Q31)</f>
        <v>0.7410000000000001</v>
      </c>
    </row>
    <row r="32" spans="1:18" ht="15">
      <c r="A32" s="24">
        <v>13</v>
      </c>
      <c r="B32" s="30" t="s">
        <v>24</v>
      </c>
      <c r="C32" s="32" t="s">
        <v>15</v>
      </c>
      <c r="D32" s="26"/>
      <c r="E32" s="22"/>
      <c r="F32" s="22"/>
      <c r="G32" s="22"/>
      <c r="H32" s="81">
        <f>SUM(D32:G32)</f>
        <v>0</v>
      </c>
      <c r="I32" s="26"/>
      <c r="J32" s="22"/>
      <c r="K32" s="22"/>
      <c r="L32" s="22"/>
      <c r="M32" s="81">
        <f>SUM(I32:L32)</f>
        <v>0</v>
      </c>
      <c r="N32" s="26">
        <f>(D32+I32)/2</f>
        <v>0</v>
      </c>
      <c r="O32" s="22">
        <f>(E32+J32)/2</f>
        <v>0</v>
      </c>
      <c r="P32" s="22">
        <f>(F32+K32)/2</f>
        <v>0</v>
      </c>
      <c r="Q32" s="22">
        <f>(G32+L32)/2</f>
        <v>0</v>
      </c>
      <c r="R32" s="81">
        <f>SUM(N32:Q32)</f>
        <v>0</v>
      </c>
    </row>
    <row r="33" spans="1:18" ht="15">
      <c r="A33" s="24">
        <v>14</v>
      </c>
      <c r="B33" s="30" t="s">
        <v>25</v>
      </c>
      <c r="C33" s="32" t="s">
        <v>15</v>
      </c>
      <c r="D33" s="26">
        <v>0</v>
      </c>
      <c r="E33" s="22">
        <v>0</v>
      </c>
      <c r="F33" s="22">
        <v>0.995</v>
      </c>
      <c r="G33" s="22">
        <v>0</v>
      </c>
      <c r="H33" s="81">
        <f>SUM(D33:G33)</f>
        <v>0.995</v>
      </c>
      <c r="I33" s="26">
        <v>0</v>
      </c>
      <c r="J33" s="22">
        <v>0</v>
      </c>
      <c r="K33" s="22">
        <v>0.825</v>
      </c>
      <c r="L33" s="22">
        <v>0</v>
      </c>
      <c r="M33" s="81">
        <f>SUM(I33:L33)</f>
        <v>0.825</v>
      </c>
      <c r="N33" s="26">
        <f>(D33+I33)/2</f>
        <v>0</v>
      </c>
      <c r="O33" s="22">
        <f>(E33+J33)/2</f>
        <v>0</v>
      </c>
      <c r="P33" s="22">
        <f>(F33+K33)/2</f>
        <v>0.9099999999999999</v>
      </c>
      <c r="Q33" s="22">
        <f>(G33+L33)/2</f>
        <v>0</v>
      </c>
      <c r="R33" s="81">
        <f>SUM(N33:Q33)</f>
        <v>0.9099999999999999</v>
      </c>
    </row>
    <row r="34" spans="1:18" ht="26.25" thickBot="1">
      <c r="A34" s="28">
        <v>16</v>
      </c>
      <c r="B34" s="31" t="s">
        <v>26</v>
      </c>
      <c r="C34" s="33" t="s">
        <v>15</v>
      </c>
      <c r="D34" s="28">
        <v>0</v>
      </c>
      <c r="E34" s="29">
        <v>0</v>
      </c>
      <c r="F34" s="29">
        <v>11.587000000000002</v>
      </c>
      <c r="G34" s="29">
        <v>0.303</v>
      </c>
      <c r="H34" s="84">
        <f>SUM(D34:G34)</f>
        <v>11.890000000000002</v>
      </c>
      <c r="I34" s="28">
        <v>0</v>
      </c>
      <c r="J34" s="29">
        <v>0</v>
      </c>
      <c r="K34" s="29">
        <v>11.864</v>
      </c>
      <c r="L34" s="29">
        <v>0.342</v>
      </c>
      <c r="M34" s="84">
        <f>SUM(I34:L34)</f>
        <v>12.206000000000001</v>
      </c>
      <c r="N34" s="28">
        <f>(D34+I34)/2</f>
        <v>0</v>
      </c>
      <c r="O34" s="29">
        <f>(E34+J34)/2</f>
        <v>0</v>
      </c>
      <c r="P34" s="29">
        <f>(F34+K34)/2</f>
        <v>11.7255</v>
      </c>
      <c r="Q34" s="29">
        <f>(G34+L34)/2</f>
        <v>0.3225</v>
      </c>
      <c r="R34" s="84">
        <f>SUM(N34:Q34)</f>
        <v>12.048</v>
      </c>
    </row>
  </sheetData>
  <sheetProtection/>
  <mergeCells count="19">
    <mergeCell ref="B4:B5"/>
    <mergeCell ref="C4:C5"/>
    <mergeCell ref="D4:H4"/>
    <mergeCell ref="I4:M4"/>
    <mergeCell ref="N4:R4"/>
    <mergeCell ref="A12:A13"/>
    <mergeCell ref="B12:B13"/>
    <mergeCell ref="A11:B11"/>
    <mergeCell ref="A4:A5"/>
    <mergeCell ref="A30:A31"/>
    <mergeCell ref="B30:B31"/>
    <mergeCell ref="A23:A24"/>
    <mergeCell ref="A2:R2"/>
    <mergeCell ref="A21:R21"/>
    <mergeCell ref="B23:B24"/>
    <mergeCell ref="C23:C24"/>
    <mergeCell ref="D23:H23"/>
    <mergeCell ref="I23:M23"/>
    <mergeCell ref="N23:R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2021-03-01T09:57:59Z</dcterms:modified>
  <cp:category/>
  <cp:version/>
  <cp:contentType/>
  <cp:contentStatus/>
</cp:coreProperties>
</file>